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5315" windowHeight="141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0" i="1" l="1"/>
  <c r="D23" i="1"/>
  <c r="D26" i="1"/>
  <c r="D37" i="1"/>
  <c r="D39" i="1" l="1"/>
  <c r="D36" i="1"/>
  <c r="D35" i="1"/>
  <c r="D28" i="1"/>
  <c r="D27" i="1"/>
  <c r="D25" i="1"/>
  <c r="D24" i="1"/>
  <c r="D29" i="1"/>
  <c r="D31" i="1"/>
  <c r="D40" i="1" l="1"/>
  <c r="D32" i="1"/>
  <c r="D42" i="1" l="1"/>
  <c r="D43" i="1" l="1"/>
  <c r="D44" i="1" s="1"/>
</calcChain>
</file>

<file path=xl/sharedStrings.xml><?xml version="1.0" encoding="utf-8"?>
<sst xmlns="http://schemas.openxmlformats.org/spreadsheetml/2006/main" count="52" uniqueCount="45">
  <si>
    <t>CITYLEK</t>
  </si>
  <si>
    <t>38 Square de Meeus 1000 Bruxelles</t>
  </si>
  <si>
    <t>Tel : +32.484.735.570</t>
  </si>
  <si>
    <t>Email : citylek.pieuvre@gmail.com</t>
  </si>
  <si>
    <t>N° de TVA : BE0655.875.594</t>
  </si>
  <si>
    <t>Désignation</t>
  </si>
  <si>
    <t>Préfabrication de</t>
  </si>
  <si>
    <t xml:space="preserve"> l'installation électrique</t>
  </si>
  <si>
    <t>Quantité</t>
  </si>
  <si>
    <t>TVA 21%</t>
  </si>
  <si>
    <t>Montant H.T</t>
  </si>
  <si>
    <t>Étude et plan de pieuvre</t>
  </si>
  <si>
    <t>Surface du séjour en m²</t>
  </si>
  <si>
    <t>Nombre de chambre</t>
  </si>
  <si>
    <t>Nombre de cuisine</t>
  </si>
  <si>
    <t>Nombre de salle de Bains</t>
  </si>
  <si>
    <t>Nombre de WC</t>
  </si>
  <si>
    <t>Nombre de garage</t>
  </si>
  <si>
    <t>Nombre de chauffage électrique</t>
  </si>
  <si>
    <t>Nombre de volets roulants</t>
  </si>
  <si>
    <t>Montant H.T pieuvre électrique</t>
  </si>
  <si>
    <t>Appareillage</t>
  </si>
  <si>
    <t>Tableau de communication</t>
  </si>
  <si>
    <t>Interupteurs et prises de courant</t>
  </si>
  <si>
    <t>D'encastrements</t>
  </si>
  <si>
    <t>inclus les boitiers BBC</t>
  </si>
  <si>
    <t>Surface habitable de l'ensemble en m²</t>
  </si>
  <si>
    <t>Préfabrication des pieuvres</t>
  </si>
  <si>
    <t>Préfabrication de l'ensemble</t>
  </si>
  <si>
    <t xml:space="preserve">Tableau électrique </t>
  </si>
  <si>
    <t>Platine compteur EDF+disjoncteur</t>
  </si>
  <si>
    <t>fourniture Monté câblé</t>
  </si>
  <si>
    <t>Fourniture semi équipé</t>
  </si>
  <si>
    <t>Devis N°</t>
  </si>
  <si>
    <t>Date</t>
  </si>
  <si>
    <t>Nota : T.V.A non facturable aux clients assujetiS à la TVA</t>
  </si>
  <si>
    <t>Offre soumise à une clause de révision des prix indéxés sur l'exactitude des plans</t>
  </si>
  <si>
    <t>Total H.T</t>
  </si>
  <si>
    <t>Total TTC</t>
  </si>
  <si>
    <t xml:space="preserve"> contact info : citylek.pieuvre@gmail.com</t>
  </si>
  <si>
    <t>Fourniture de l'appareillage</t>
  </si>
  <si>
    <t>Montant H.T appareillage</t>
  </si>
  <si>
    <t>Prix d'une fabrication d'installation électrique pour une maison</t>
  </si>
  <si>
    <t>Entrez un nombre indicatif de 40</t>
  </si>
  <si>
    <t xml:space="preserve">Client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</si>
</sst>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Border="1" applyProtection="1"/>
    <xf numFmtId="164" fontId="3" fillId="3" borderId="5" xfId="0" applyNumberFormat="1" applyFont="1" applyFill="1" applyBorder="1" applyProtection="1"/>
    <xf numFmtId="164" fontId="3" fillId="3" borderId="3" xfId="0" applyNumberFormat="1" applyFont="1" applyFill="1" applyBorder="1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164" fontId="0" fillId="2" borderId="0" xfId="0" applyNumberFormat="1" applyFill="1" applyProtection="1"/>
    <xf numFmtId="164" fontId="0" fillId="2" borderId="0" xfId="0" applyNumberFormat="1" applyFill="1" applyBorder="1" applyProtection="1"/>
    <xf numFmtId="0" fontId="0" fillId="2" borderId="0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left"/>
    </xf>
    <xf numFmtId="0" fontId="0" fillId="2" borderId="13" xfId="0" applyFill="1" applyBorder="1" applyProtection="1"/>
    <xf numFmtId="0" fontId="0" fillId="2" borderId="13" xfId="0" applyFill="1" applyBorder="1" applyAlignment="1" applyProtection="1">
      <alignment horizontal="center"/>
    </xf>
    <xf numFmtId="164" fontId="0" fillId="2" borderId="12" xfId="0" applyNumberFormat="1" applyFill="1" applyBorder="1" applyProtection="1"/>
    <xf numFmtId="0" fontId="1" fillId="2" borderId="6" xfId="0" applyFont="1" applyFill="1" applyBorder="1" applyProtection="1"/>
    <xf numFmtId="0" fontId="1" fillId="2" borderId="6" xfId="0" applyFont="1" applyFill="1" applyBorder="1" applyAlignment="1" applyProtection="1">
      <alignment horizontal="center"/>
    </xf>
    <xf numFmtId="164" fontId="1" fillId="2" borderId="3" xfId="0" applyNumberFormat="1" applyFont="1" applyFill="1" applyBorder="1" applyProtection="1"/>
    <xf numFmtId="0" fontId="1" fillId="2" borderId="7" xfId="0" applyFont="1" applyFill="1" applyBorder="1" applyProtection="1"/>
    <xf numFmtId="0" fontId="0" fillId="2" borderId="7" xfId="0" applyFill="1" applyBorder="1" applyProtection="1"/>
    <xf numFmtId="0" fontId="0" fillId="2" borderId="7" xfId="0" applyFill="1" applyBorder="1" applyAlignment="1" applyProtection="1">
      <alignment horizontal="center"/>
    </xf>
    <xf numFmtId="164" fontId="0" fillId="2" borderId="5" xfId="0" applyNumberFormat="1" applyFill="1" applyBorder="1" applyProtection="1"/>
    <xf numFmtId="164" fontId="0" fillId="2" borderId="3" xfId="0" applyNumberFormat="1" applyFill="1" applyBorder="1" applyProtection="1"/>
    <xf numFmtId="0" fontId="1" fillId="2" borderId="8" xfId="0" applyFont="1" applyFill="1" applyBorder="1" applyProtection="1"/>
    <xf numFmtId="0" fontId="1" fillId="2" borderId="8" xfId="0" applyFont="1" applyFill="1" applyBorder="1" applyAlignment="1" applyProtection="1">
      <alignment horizontal="center"/>
    </xf>
    <xf numFmtId="164" fontId="0" fillId="2" borderId="10" xfId="0" applyNumberFormat="1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0" fillId="2" borderId="8" xfId="0" applyFill="1" applyBorder="1" applyProtection="1"/>
    <xf numFmtId="0" fontId="0" fillId="2" borderId="8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6" xfId="0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11" xfId="0" applyFill="1" applyBorder="1" applyProtection="1"/>
    <xf numFmtId="164" fontId="1" fillId="2" borderId="12" xfId="0" applyNumberFormat="1" applyFont="1" applyFill="1" applyBorder="1" applyProtection="1"/>
    <xf numFmtId="164" fontId="1" fillId="2" borderId="5" xfId="0" applyNumberFormat="1" applyFont="1" applyFill="1" applyBorder="1" applyProtection="1"/>
    <xf numFmtId="0" fontId="1" fillId="2" borderId="0" xfId="0" applyFont="1" applyFill="1" applyProtection="1"/>
    <xf numFmtId="0" fontId="1" fillId="2" borderId="0" xfId="0" applyFont="1" applyFill="1" applyBorder="1" applyProtection="1"/>
    <xf numFmtId="0" fontId="0" fillId="0" borderId="0" xfId="0" applyFill="1" applyProtection="1"/>
    <xf numFmtId="0" fontId="0" fillId="0" borderId="1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164" fontId="0" fillId="0" borderId="0" xfId="0" applyNumberFormat="1" applyFill="1" applyProtection="1"/>
    <xf numFmtId="0" fontId="0" fillId="2" borderId="0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 indent="1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64" fontId="0" fillId="0" borderId="3" xfId="0" applyNumberFormat="1" applyFill="1" applyBorder="1" applyProtection="1">
      <protection locked="0"/>
    </xf>
    <xf numFmtId="0" fontId="1" fillId="0" borderId="9" xfId="0" applyFont="1" applyFill="1" applyBorder="1" applyAlignment="1" applyProtection="1">
      <alignment horizontal="left" inden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0" fillId="0" borderId="10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 indent="1"/>
      <protection locked="0"/>
    </xf>
    <xf numFmtId="0" fontId="1" fillId="0" borderId="15" xfId="0" applyFont="1" applyFill="1" applyBorder="1" applyAlignment="1" applyProtection="1">
      <alignment horizontal="left"/>
      <protection locked="0"/>
    </xf>
    <xf numFmtId="164" fontId="0" fillId="0" borderId="5" xfId="0" applyNumberFormat="1" applyFill="1" applyBorder="1" applyProtection="1"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9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0" borderId="15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6</xdr:row>
      <xdr:rowOff>9526</xdr:rowOff>
    </xdr:from>
    <xdr:to>
      <xdr:col>0</xdr:col>
      <xdr:colOff>1657350</xdr:colOff>
      <xdr:row>11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52526"/>
          <a:ext cx="1543050" cy="962024"/>
        </a:xfrm>
        <a:prstGeom prst="rect">
          <a:avLst/>
        </a:prstGeom>
      </xdr:spPr>
    </xdr:pic>
    <xdr:clientData/>
  </xdr:twoCellAnchor>
  <xdr:twoCellAnchor>
    <xdr:from>
      <xdr:col>1</xdr:col>
      <xdr:colOff>1133475</xdr:colOff>
      <xdr:row>41</xdr:row>
      <xdr:rowOff>161925</xdr:rowOff>
    </xdr:from>
    <xdr:to>
      <xdr:col>1</xdr:col>
      <xdr:colOff>2305050</xdr:colOff>
      <xdr:row>41</xdr:row>
      <xdr:rowOff>161926</xdr:rowOff>
    </xdr:to>
    <xdr:cxnSp macro="">
      <xdr:nvCxnSpPr>
        <xdr:cNvPr id="4" name="Connecteur droit avec flèche 3"/>
        <xdr:cNvCxnSpPr/>
      </xdr:nvCxnSpPr>
      <xdr:spPr>
        <a:xfrm flipV="1">
          <a:off x="3352800" y="8077200"/>
          <a:ext cx="1171575" cy="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41</xdr:row>
      <xdr:rowOff>9525</xdr:rowOff>
    </xdr:from>
    <xdr:to>
      <xdr:col>1</xdr:col>
      <xdr:colOff>1152525</xdr:colOff>
      <xdr:row>42</xdr:row>
      <xdr:rowOff>104775</xdr:rowOff>
    </xdr:to>
    <xdr:sp macro="" textlink="">
      <xdr:nvSpPr>
        <xdr:cNvPr id="5" name="Rectangle à coins arrondis 4"/>
        <xdr:cNvSpPr/>
      </xdr:nvSpPr>
      <xdr:spPr>
        <a:xfrm>
          <a:off x="352425" y="7924800"/>
          <a:ext cx="3019425" cy="2857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Simulateur</a:t>
          </a:r>
          <a:r>
            <a:rPr lang="fr-BE" sz="1100" baseline="0"/>
            <a:t> de prix à titre indicatif</a:t>
          </a:r>
          <a:endParaRPr lang="fr-BE" sz="1100"/>
        </a:p>
      </xdr:txBody>
    </xdr:sp>
    <xdr:clientData/>
  </xdr:twoCellAnchor>
  <xdr:twoCellAnchor>
    <xdr:from>
      <xdr:col>2</xdr:col>
      <xdr:colOff>619125</xdr:colOff>
      <xdr:row>16</xdr:row>
      <xdr:rowOff>171450</xdr:rowOff>
    </xdr:from>
    <xdr:to>
      <xdr:col>2</xdr:col>
      <xdr:colOff>695326</xdr:colOff>
      <xdr:row>21</xdr:row>
      <xdr:rowOff>161925</xdr:rowOff>
    </xdr:to>
    <xdr:cxnSp macro="">
      <xdr:nvCxnSpPr>
        <xdr:cNvPr id="7" name="Connecteur droit avec flèche 6"/>
        <xdr:cNvCxnSpPr/>
      </xdr:nvCxnSpPr>
      <xdr:spPr>
        <a:xfrm flipH="1">
          <a:off x="4781550" y="2076450"/>
          <a:ext cx="76201" cy="1019175"/>
        </a:xfrm>
        <a:prstGeom prst="straightConnector1">
          <a:avLst/>
        </a:prstGeom>
        <a:ln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2152650</xdr:colOff>
      <xdr:row>15</xdr:row>
      <xdr:rowOff>133350</xdr:rowOff>
    </xdr:from>
    <xdr:to>
      <xdr:col>3</xdr:col>
      <xdr:colOff>752475</xdr:colOff>
      <xdr:row>17</xdr:row>
      <xdr:rowOff>19049</xdr:rowOff>
    </xdr:to>
    <xdr:sp macro="" textlink="">
      <xdr:nvSpPr>
        <xdr:cNvPr id="11" name="Rectangle à coins arrondis 10"/>
        <xdr:cNvSpPr/>
      </xdr:nvSpPr>
      <xdr:spPr>
        <a:xfrm>
          <a:off x="3981450" y="1847850"/>
          <a:ext cx="1695450" cy="266699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Completez</a:t>
          </a:r>
          <a:r>
            <a:rPr lang="fr-BE" sz="1100" baseline="0"/>
            <a:t> le Formulaire</a:t>
          </a:r>
          <a:endParaRPr lang="fr-BE" sz="1100"/>
        </a:p>
      </xdr:txBody>
    </xdr:sp>
    <xdr:clientData/>
  </xdr:twoCellAnchor>
  <xdr:twoCellAnchor>
    <xdr:from>
      <xdr:col>1</xdr:col>
      <xdr:colOff>1990726</xdr:colOff>
      <xdr:row>36</xdr:row>
      <xdr:rowOff>161925</xdr:rowOff>
    </xdr:from>
    <xdr:to>
      <xdr:col>2</xdr:col>
      <xdr:colOff>0</xdr:colOff>
      <xdr:row>37</xdr:row>
      <xdr:rowOff>161925</xdr:rowOff>
    </xdr:to>
    <xdr:cxnSp macro="">
      <xdr:nvCxnSpPr>
        <xdr:cNvPr id="8" name="Connecteur droit avec flèche 7"/>
        <xdr:cNvCxnSpPr/>
      </xdr:nvCxnSpPr>
      <xdr:spPr>
        <a:xfrm flipV="1">
          <a:off x="4210051" y="7124700"/>
          <a:ext cx="342899" cy="190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51"/>
  <sheetViews>
    <sheetView tabSelected="1" zoomScale="85" zoomScaleNormal="85" workbookViewId="0">
      <selection activeCell="H29" sqref="H29"/>
    </sheetView>
  </sheetViews>
  <sheetFormatPr baseColWidth="10" defaultRowHeight="15" x14ac:dyDescent="0.25"/>
  <cols>
    <col min="1" max="1" width="33.28515625" style="7" customWidth="1"/>
    <col min="2" max="2" width="35" style="7" customWidth="1"/>
    <col min="3" max="3" width="14" style="8" customWidth="1"/>
    <col min="4" max="4" width="16.28515625" style="9" customWidth="1"/>
    <col min="5" max="16384" width="11.42578125" style="7"/>
  </cols>
  <sheetData>
    <row r="4" spans="1:6" x14ac:dyDescent="0.25">
      <c r="A4" s="50"/>
      <c r="B4" s="50"/>
      <c r="C4" s="53"/>
      <c r="D4" s="54"/>
      <c r="E4" s="50"/>
      <c r="F4" s="50"/>
    </row>
    <row r="5" spans="1:6" x14ac:dyDescent="0.25">
      <c r="A5" s="50"/>
      <c r="B5" s="50"/>
      <c r="C5" s="53"/>
      <c r="D5" s="54"/>
      <c r="E5" s="50"/>
      <c r="F5" s="50"/>
    </row>
    <row r="6" spans="1:6" x14ac:dyDescent="0.25">
      <c r="A6" s="16"/>
      <c r="B6" s="13"/>
      <c r="C6" s="14"/>
      <c r="D6" s="15"/>
      <c r="E6" s="50"/>
      <c r="F6" s="50"/>
    </row>
    <row r="7" spans="1:6" x14ac:dyDescent="0.25">
      <c r="A7" s="16"/>
      <c r="B7" s="56" t="s">
        <v>33</v>
      </c>
      <c r="C7" s="57"/>
      <c r="D7" s="58"/>
      <c r="E7" s="10"/>
      <c r="F7" s="10"/>
    </row>
    <row r="8" spans="1:6" x14ac:dyDescent="0.25">
      <c r="A8" s="16"/>
      <c r="B8" s="59"/>
      <c r="C8" s="60"/>
      <c r="D8" s="61"/>
      <c r="E8" s="10"/>
      <c r="F8" s="10"/>
    </row>
    <row r="9" spans="1:6" x14ac:dyDescent="0.25">
      <c r="A9" s="16"/>
      <c r="B9" s="62" t="s">
        <v>34</v>
      </c>
      <c r="C9" s="63"/>
      <c r="D9" s="64"/>
      <c r="E9" s="10"/>
      <c r="F9" s="10"/>
    </row>
    <row r="10" spans="1:6" x14ac:dyDescent="0.25">
      <c r="A10" s="16"/>
      <c r="B10" s="21"/>
      <c r="C10" s="55"/>
      <c r="D10" s="19"/>
      <c r="E10" s="10"/>
      <c r="F10" s="10"/>
    </row>
    <row r="11" spans="1:6" x14ac:dyDescent="0.25">
      <c r="A11" s="16"/>
      <c r="B11" s="2" t="s">
        <v>44</v>
      </c>
      <c r="C11" s="65"/>
      <c r="D11" s="58"/>
      <c r="E11" s="10"/>
      <c r="F11" s="10"/>
    </row>
    <row r="12" spans="1:6" x14ac:dyDescent="0.25">
      <c r="A12" s="16"/>
      <c r="B12" s="66"/>
      <c r="C12" s="67"/>
      <c r="D12" s="61"/>
      <c r="E12" s="10"/>
      <c r="F12" s="10"/>
    </row>
    <row r="13" spans="1:6" x14ac:dyDescent="0.25">
      <c r="A13" s="16"/>
      <c r="B13" s="66"/>
      <c r="C13" s="67"/>
      <c r="D13" s="61"/>
      <c r="E13" s="10"/>
      <c r="F13" s="10"/>
    </row>
    <row r="14" spans="1:6" x14ac:dyDescent="0.25">
      <c r="A14" s="16" t="s">
        <v>0</v>
      </c>
      <c r="B14" s="66"/>
      <c r="C14" s="67"/>
      <c r="D14" s="61"/>
      <c r="E14" s="10"/>
      <c r="F14" s="10"/>
    </row>
    <row r="15" spans="1:6" x14ac:dyDescent="0.25">
      <c r="A15" s="16" t="s">
        <v>1</v>
      </c>
      <c r="B15" s="68"/>
      <c r="C15" s="69"/>
      <c r="D15" s="64"/>
      <c r="E15" s="10"/>
      <c r="F15" s="10"/>
    </row>
    <row r="16" spans="1:6" x14ac:dyDescent="0.25">
      <c r="A16" s="16" t="s">
        <v>2</v>
      </c>
      <c r="B16" s="16"/>
      <c r="C16" s="22"/>
      <c r="D16" s="19"/>
      <c r="E16" s="50"/>
      <c r="F16" s="50"/>
    </row>
    <row r="17" spans="1:6" x14ac:dyDescent="0.25">
      <c r="A17" s="16" t="s">
        <v>3</v>
      </c>
      <c r="B17" s="16"/>
      <c r="C17" s="22"/>
      <c r="D17" s="19"/>
      <c r="E17" s="50"/>
      <c r="F17" s="50"/>
    </row>
    <row r="18" spans="1:6" x14ac:dyDescent="0.25">
      <c r="A18" s="16" t="s">
        <v>4</v>
      </c>
      <c r="B18" s="16"/>
      <c r="C18" s="22"/>
      <c r="D18" s="19"/>
      <c r="E18" s="50"/>
      <c r="F18" s="50"/>
    </row>
    <row r="19" spans="1:6" x14ac:dyDescent="0.25">
      <c r="A19" s="16"/>
      <c r="B19" s="16"/>
      <c r="C19" s="17"/>
      <c r="D19" s="18"/>
      <c r="E19" s="50"/>
      <c r="F19" s="50"/>
    </row>
    <row r="20" spans="1:6" ht="23.25" x14ac:dyDescent="0.35">
      <c r="A20" s="23" t="s">
        <v>42</v>
      </c>
      <c r="B20" s="24"/>
      <c r="C20" s="25"/>
      <c r="D20" s="26"/>
      <c r="E20" s="50"/>
      <c r="F20" s="50"/>
    </row>
    <row r="21" spans="1:6" x14ac:dyDescent="0.25">
      <c r="A21" s="27" t="s">
        <v>6</v>
      </c>
      <c r="B21" s="27" t="s">
        <v>5</v>
      </c>
      <c r="C21" s="28" t="s">
        <v>8</v>
      </c>
      <c r="D21" s="29" t="s">
        <v>10</v>
      </c>
      <c r="E21" s="50"/>
      <c r="F21" s="50"/>
    </row>
    <row r="22" spans="1:6" x14ac:dyDescent="0.25">
      <c r="A22" s="30" t="s">
        <v>7</v>
      </c>
      <c r="B22" s="31"/>
      <c r="C22" s="32"/>
      <c r="D22" s="33"/>
      <c r="E22" s="50"/>
      <c r="F22" s="50"/>
    </row>
    <row r="23" spans="1:6" x14ac:dyDescent="0.25">
      <c r="A23" s="27" t="s">
        <v>11</v>
      </c>
      <c r="B23" s="27" t="s">
        <v>26</v>
      </c>
      <c r="C23" s="3">
        <v>100</v>
      </c>
      <c r="D23" s="34">
        <f>C23*1.5</f>
        <v>150</v>
      </c>
      <c r="E23" s="50"/>
      <c r="F23" s="50"/>
    </row>
    <row r="24" spans="1:6" x14ac:dyDescent="0.25">
      <c r="A24" s="35" t="s">
        <v>27</v>
      </c>
      <c r="B24" s="35" t="s">
        <v>12</v>
      </c>
      <c r="C24" s="4"/>
      <c r="D24" s="37">
        <f>C24*10</f>
        <v>0</v>
      </c>
      <c r="E24" s="50"/>
      <c r="F24" s="50"/>
    </row>
    <row r="25" spans="1:6" x14ac:dyDescent="0.25">
      <c r="A25" s="35" t="s">
        <v>27</v>
      </c>
      <c r="B25" s="35" t="s">
        <v>13</v>
      </c>
      <c r="C25" s="4"/>
      <c r="D25" s="37">
        <f>C25*110</f>
        <v>0</v>
      </c>
      <c r="E25" s="50"/>
      <c r="F25" s="50"/>
    </row>
    <row r="26" spans="1:6" x14ac:dyDescent="0.25">
      <c r="A26" s="35" t="s">
        <v>27</v>
      </c>
      <c r="B26" s="35" t="s">
        <v>14</v>
      </c>
      <c r="C26" s="4"/>
      <c r="D26" s="37">
        <f>C26*150</f>
        <v>0</v>
      </c>
      <c r="E26" s="50"/>
      <c r="F26" s="50"/>
    </row>
    <row r="27" spans="1:6" x14ac:dyDescent="0.25">
      <c r="A27" s="35" t="s">
        <v>27</v>
      </c>
      <c r="B27" s="35" t="s">
        <v>15</v>
      </c>
      <c r="C27" s="4"/>
      <c r="D27" s="37">
        <f>C27*30</f>
        <v>0</v>
      </c>
      <c r="E27" s="50"/>
      <c r="F27" s="50"/>
    </row>
    <row r="28" spans="1:6" x14ac:dyDescent="0.25">
      <c r="A28" s="35" t="s">
        <v>27</v>
      </c>
      <c r="B28" s="35" t="s">
        <v>16</v>
      </c>
      <c r="C28" s="4"/>
      <c r="D28" s="37">
        <f>C28*20</f>
        <v>0</v>
      </c>
      <c r="F28" s="50"/>
    </row>
    <row r="29" spans="1:6" x14ac:dyDescent="0.25">
      <c r="A29" s="35" t="s">
        <v>27</v>
      </c>
      <c r="B29" s="35" t="s">
        <v>17</v>
      </c>
      <c r="C29" s="4"/>
      <c r="D29" s="37">
        <f>C29*80</f>
        <v>0</v>
      </c>
      <c r="E29" s="50"/>
      <c r="F29" s="50"/>
    </row>
    <row r="30" spans="1:6" x14ac:dyDescent="0.25">
      <c r="A30" s="35" t="s">
        <v>27</v>
      </c>
      <c r="B30" s="35" t="s">
        <v>18</v>
      </c>
      <c r="C30" s="4"/>
      <c r="D30" s="37">
        <f>C30*20</f>
        <v>0</v>
      </c>
      <c r="E30" s="50"/>
      <c r="F30" s="50"/>
    </row>
    <row r="31" spans="1:6" x14ac:dyDescent="0.25">
      <c r="A31" s="35" t="s">
        <v>27</v>
      </c>
      <c r="B31" s="35" t="s">
        <v>19</v>
      </c>
      <c r="C31" s="4"/>
      <c r="D31" s="37">
        <f>C31*20</f>
        <v>0</v>
      </c>
      <c r="E31" s="50"/>
      <c r="F31" s="50"/>
    </row>
    <row r="32" spans="1:6" x14ac:dyDescent="0.25">
      <c r="A32" s="30" t="s">
        <v>28</v>
      </c>
      <c r="B32" s="30" t="s">
        <v>20</v>
      </c>
      <c r="C32" s="38"/>
      <c r="D32" s="11">
        <f>SUM(D23:D31)</f>
        <v>150</v>
      </c>
      <c r="E32" s="50"/>
    </row>
    <row r="33" spans="1:6" x14ac:dyDescent="0.25">
      <c r="A33" s="39"/>
      <c r="B33" s="39"/>
      <c r="C33" s="40"/>
      <c r="D33" s="37"/>
      <c r="E33" s="50"/>
      <c r="F33" s="50"/>
    </row>
    <row r="34" spans="1:6" x14ac:dyDescent="0.25">
      <c r="A34" s="35" t="s">
        <v>21</v>
      </c>
      <c r="B34" s="39"/>
      <c r="C34" s="40"/>
      <c r="D34" s="37"/>
      <c r="E34" s="50"/>
    </row>
    <row r="35" spans="1:6" x14ac:dyDescent="0.25">
      <c r="A35" s="41" t="s">
        <v>31</v>
      </c>
      <c r="B35" s="41" t="s">
        <v>29</v>
      </c>
      <c r="C35" s="51"/>
      <c r="D35" s="26">
        <f>C35*C23*7.5</f>
        <v>0</v>
      </c>
      <c r="F35" s="50"/>
    </row>
    <row r="36" spans="1:6" x14ac:dyDescent="0.25">
      <c r="A36" s="41" t="s">
        <v>32</v>
      </c>
      <c r="B36" s="41" t="s">
        <v>22</v>
      </c>
      <c r="C36" s="51"/>
      <c r="D36" s="26">
        <f>C36*C23*3.5</f>
        <v>0</v>
      </c>
      <c r="E36" s="50"/>
      <c r="F36" s="50"/>
    </row>
    <row r="37" spans="1:6" x14ac:dyDescent="0.25">
      <c r="A37" s="43" t="s">
        <v>25</v>
      </c>
      <c r="B37" s="43" t="s">
        <v>23</v>
      </c>
      <c r="C37" s="5"/>
      <c r="D37" s="34">
        <f>C37*17</f>
        <v>0</v>
      </c>
      <c r="E37" s="50"/>
      <c r="F37" s="50"/>
    </row>
    <row r="38" spans="1:6" x14ac:dyDescent="0.25">
      <c r="A38" s="31" t="s">
        <v>24</v>
      </c>
      <c r="B38" s="31" t="s">
        <v>43</v>
      </c>
      <c r="C38" s="52"/>
      <c r="D38" s="33"/>
      <c r="E38" s="50"/>
      <c r="F38" s="50"/>
    </row>
    <row r="39" spans="1:6" x14ac:dyDescent="0.25">
      <c r="A39" s="45"/>
      <c r="B39" s="41" t="s">
        <v>30</v>
      </c>
      <c r="C39" s="51"/>
      <c r="D39" s="26">
        <f>C39*160</f>
        <v>0</v>
      </c>
      <c r="E39" s="50"/>
    </row>
    <row r="40" spans="1:6" x14ac:dyDescent="0.25">
      <c r="A40" s="45" t="s">
        <v>40</v>
      </c>
      <c r="B40" s="41" t="s">
        <v>41</v>
      </c>
      <c r="C40" s="42"/>
      <c r="D40" s="46">
        <f>SUM(D35:D39)</f>
        <v>0</v>
      </c>
      <c r="E40" s="50"/>
      <c r="F40" s="50"/>
    </row>
    <row r="41" spans="1:6" x14ac:dyDescent="0.25">
      <c r="A41" s="20"/>
      <c r="B41" s="20"/>
      <c r="C41" s="44"/>
      <c r="D41" s="34"/>
      <c r="E41" s="50"/>
      <c r="F41" s="50"/>
    </row>
    <row r="42" spans="1:6" x14ac:dyDescent="0.25">
      <c r="A42" s="20"/>
      <c r="B42" s="20"/>
      <c r="C42" s="28" t="s">
        <v>37</v>
      </c>
      <c r="D42" s="12">
        <f>D32+D40</f>
        <v>150</v>
      </c>
      <c r="E42" s="50"/>
      <c r="F42" s="50"/>
    </row>
    <row r="43" spans="1:6" x14ac:dyDescent="0.25">
      <c r="A43" s="20"/>
      <c r="B43" s="20"/>
      <c r="C43" s="36" t="s">
        <v>9</v>
      </c>
      <c r="D43" s="37">
        <f>D42*21/100</f>
        <v>31.5</v>
      </c>
      <c r="E43" s="50"/>
      <c r="F43" s="50"/>
    </row>
    <row r="44" spans="1:6" x14ac:dyDescent="0.25">
      <c r="A44" s="16"/>
      <c r="B44" s="16"/>
      <c r="C44" s="38" t="s">
        <v>38</v>
      </c>
      <c r="D44" s="47">
        <f>SUM(D42:D43)</f>
        <v>181.5</v>
      </c>
      <c r="E44" s="50"/>
      <c r="F44" s="50"/>
    </row>
    <row r="45" spans="1:6" x14ac:dyDescent="0.25">
      <c r="A45" s="48" t="s">
        <v>35</v>
      </c>
      <c r="B45" s="16"/>
      <c r="C45" s="17"/>
      <c r="D45" s="18"/>
      <c r="E45" s="50"/>
      <c r="F45" s="50"/>
    </row>
    <row r="46" spans="1:6" x14ac:dyDescent="0.25">
      <c r="A46" s="16"/>
      <c r="B46" s="16"/>
      <c r="C46" s="17"/>
      <c r="D46" s="18"/>
      <c r="E46" s="10"/>
      <c r="F46" s="10"/>
    </row>
    <row r="47" spans="1:6" x14ac:dyDescent="0.25">
      <c r="A47" s="20" t="s">
        <v>36</v>
      </c>
      <c r="B47" s="20"/>
      <c r="C47" s="22"/>
      <c r="D47" s="19"/>
      <c r="E47" s="10"/>
      <c r="F47" s="10"/>
    </row>
    <row r="48" spans="1:6" x14ac:dyDescent="0.25">
      <c r="A48" s="49" t="s">
        <v>39</v>
      </c>
      <c r="B48" s="20"/>
      <c r="C48" s="22"/>
      <c r="D48" s="19"/>
      <c r="E48" s="10"/>
      <c r="F48" s="10"/>
    </row>
    <row r="49" spans="1:6" x14ac:dyDescent="0.25">
      <c r="A49" s="20"/>
      <c r="B49" s="20"/>
      <c r="C49" s="22"/>
      <c r="D49" s="19"/>
      <c r="E49" s="50"/>
      <c r="F49" s="10"/>
    </row>
    <row r="50" spans="1:6" x14ac:dyDescent="0.25">
      <c r="A50" s="6"/>
      <c r="F50" s="1"/>
    </row>
    <row r="51" spans="1:6" x14ac:dyDescent="0.25">
      <c r="A51" s="6"/>
    </row>
  </sheetData>
  <sheetProtection password="EE93" sheet="1" objects="1" scenarios="1"/>
  <pageMargins left="0.7" right="0.7" top="0.75" bottom="0.75" header="0.3" footer="0.3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Nordine Krafess</dc:creator>
  <cp:lastModifiedBy>Nordine Krafess</cp:lastModifiedBy>
  <cp:lastPrinted>2017-11-04T20:40:27Z</cp:lastPrinted>
  <dcterms:created xsi:type="dcterms:W3CDTF">2017-11-04T17:13:21Z</dcterms:created>
  <dcterms:modified xsi:type="dcterms:W3CDTF">2017-11-04T20:40:46Z</dcterms:modified>
</cp:coreProperties>
</file>